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M:\FIN\finanse\Dane za 2026\Pliki do SSF\"/>
    </mc:Choice>
  </mc:AlternateContent>
  <xr:revisionPtr revIDLastSave="0" documentId="13_ncr:1_{F9C816B1-4B34-454A-B489-5E10B60D2F86}" xr6:coauthVersionLast="47" xr6:coauthVersionMax="47" xr10:uidLastSave="{00000000-0000-0000-0000-000000000000}"/>
  <bookViews>
    <workbookView xWindow="-120" yWindow="-120" windowWidth="29040" windowHeight="15720" xr2:uid="{99C6B387-F438-4AB6-B6F1-E6F8B366454C}"/>
  </bookViews>
  <sheets>
    <sheet name="Podstawowe dane finansow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9" i="1" l="1"/>
  <c r="G89" i="1"/>
  <c r="D89" i="1"/>
  <c r="G88" i="1"/>
  <c r="D88" i="1"/>
  <c r="H64" i="1"/>
  <c r="H62" i="1"/>
  <c r="H56" i="1"/>
  <c r="H54" i="1"/>
  <c r="H48" i="1"/>
  <c r="H46" i="1"/>
  <c r="H34" i="1"/>
  <c r="E34" i="1"/>
  <c r="H63" i="1"/>
  <c r="E33" i="1"/>
  <c r="H32" i="1"/>
  <c r="E32" i="1"/>
  <c r="H61" i="1"/>
  <c r="E31" i="1"/>
  <c r="H30" i="1"/>
  <c r="E30" i="1"/>
  <c r="H60" i="1"/>
  <c r="E29" i="1"/>
  <c r="H59" i="1"/>
  <c r="E28" i="1"/>
  <c r="H58" i="1"/>
  <c r="E27" i="1"/>
  <c r="H57" i="1"/>
  <c r="E26" i="1"/>
  <c r="H25" i="1"/>
  <c r="E25" i="1"/>
  <c r="H24" i="1"/>
  <c r="E24" i="1"/>
  <c r="H55" i="1"/>
  <c r="E23" i="1"/>
  <c r="H22" i="1"/>
  <c r="E22" i="1"/>
  <c r="H53" i="1"/>
  <c r="E21" i="1"/>
  <c r="H20" i="1"/>
  <c r="E20" i="1"/>
  <c r="H52" i="1"/>
  <c r="E19" i="1"/>
  <c r="H51" i="1"/>
  <c r="E18" i="1"/>
  <c r="H50" i="1"/>
  <c r="E17" i="1"/>
  <c r="H49" i="1"/>
  <c r="E16" i="1"/>
  <c r="H15" i="1"/>
  <c r="E15" i="1"/>
  <c r="H14" i="1"/>
  <c r="E14" i="1"/>
  <c r="H47" i="1"/>
  <c r="E13" i="1"/>
  <c r="H12" i="1"/>
  <c r="E12" i="1"/>
  <c r="H45" i="1"/>
  <c r="E11" i="1"/>
  <c r="H10" i="1"/>
  <c r="E10" i="1"/>
  <c r="E9" i="1"/>
  <c r="E5" i="1"/>
  <c r="H11" i="1" l="1"/>
  <c r="H23" i="1"/>
  <c r="H44" i="1"/>
  <c r="H13" i="1"/>
  <c r="H17" i="1"/>
  <c r="H19" i="1"/>
  <c r="H21" i="1"/>
  <c r="H27" i="1"/>
  <c r="H29" i="1"/>
  <c r="H31" i="1"/>
  <c r="H33" i="1"/>
  <c r="H16" i="1"/>
  <c r="H18" i="1"/>
  <c r="H26" i="1"/>
  <c r="H28" i="1"/>
</calcChain>
</file>

<file path=xl/sharedStrings.xml><?xml version="1.0" encoding="utf-8"?>
<sst xmlns="http://schemas.openxmlformats.org/spreadsheetml/2006/main" count="64" uniqueCount="24">
  <si>
    <t>DANE dotyczące dochodow podawane są kwartałami!</t>
  </si>
  <si>
    <t>Okres</t>
  </si>
  <si>
    <t>Przychody (tys. PLN)</t>
  </si>
  <si>
    <t>EBITDA (tys. PLN)</t>
  </si>
  <si>
    <t>Marża EBITDA</t>
  </si>
  <si>
    <t>Zysk / strata brutto (w tys. PLN)</t>
  </si>
  <si>
    <t>Zysk / strata netto (w tys. PLN)</t>
  </si>
  <si>
    <t>Rentowność sprzedaży (zysk netto/sprzedaż)</t>
  </si>
  <si>
    <t>Q4</t>
  </si>
  <si>
    <t>Q3</t>
  </si>
  <si>
    <t>Q2</t>
  </si>
  <si>
    <t>Q1</t>
  </si>
  <si>
    <t>Data bilansowa</t>
  </si>
  <si>
    <t>Aktywa trwałe (tys. PLN)</t>
  </si>
  <si>
    <t>Aktywa obrotowe (tys. PLN)</t>
  </si>
  <si>
    <t>Kapitał własny (tys. PLN)</t>
  </si>
  <si>
    <t>Zobowiązania długoterminowe (tys. PLN)</t>
  </si>
  <si>
    <t>Zobowiązania krótkoterminowe (tys. PLN)</t>
  </si>
  <si>
    <t>ROA (Zysk netto/Aktywa razem)</t>
  </si>
  <si>
    <t>31.12.</t>
  </si>
  <si>
    <t>30.09.</t>
  </si>
  <si>
    <t>30.06.</t>
  </si>
  <si>
    <t>31.03.</t>
  </si>
  <si>
    <t>Pomoc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</si>
</sst>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rgb="FFFF0000"/>
      <name val="Tahoma"/>
      <family val="2"/>
      <charset val="238"/>
    </font>
    <font>
      <b/>
      <sz val="10"/>
      <color rgb="FFFFFFFF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theme="0" tint="-0.24994659260841701"/>
      </bottom>
      <diagonal/>
    </border>
    <border>
      <left/>
      <right/>
      <top style="thin">
        <color auto="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3" borderId="3" xfId="0" applyFill="1" applyBorder="1"/>
    <xf numFmtId="3" fontId="0" fillId="3" borderId="4" xfId="0" applyNumberFormat="1" applyFill="1" applyBorder="1"/>
    <xf numFmtId="164" fontId="0" fillId="3" borderId="4" xfId="1" applyNumberFormat="1" applyFont="1" applyFill="1" applyBorder="1"/>
    <xf numFmtId="3" fontId="0" fillId="3" borderId="4" xfId="1" applyNumberFormat="1" applyFont="1" applyFill="1" applyBorder="1"/>
    <xf numFmtId="3" fontId="0" fillId="3" borderId="5" xfId="0" applyNumberFormat="1" applyFill="1" applyBorder="1"/>
    <xf numFmtId="0" fontId="0" fillId="0" borderId="6" xfId="0" applyBorder="1"/>
    <xf numFmtId="3" fontId="0" fillId="0" borderId="0" xfId="0" applyNumberFormat="1"/>
    <xf numFmtId="164" fontId="0" fillId="0" borderId="0" xfId="1" applyNumberFormat="1" applyFont="1" applyFill="1" applyBorder="1"/>
    <xf numFmtId="3" fontId="0" fillId="0" borderId="0" xfId="1" applyNumberFormat="1" applyFont="1" applyFill="1" applyBorder="1"/>
    <xf numFmtId="10" fontId="0" fillId="0" borderId="7" xfId="1" applyNumberFormat="1" applyFont="1" applyFill="1" applyBorder="1"/>
    <xf numFmtId="0" fontId="0" fillId="0" borderId="8" xfId="0" applyBorder="1"/>
    <xf numFmtId="3" fontId="0" fillId="0" borderId="9" xfId="0" applyNumberFormat="1" applyBorder="1"/>
    <xf numFmtId="164" fontId="0" fillId="0" borderId="9" xfId="1" applyNumberFormat="1" applyFont="1" applyFill="1" applyBorder="1"/>
    <xf numFmtId="3" fontId="0" fillId="0" borderId="9" xfId="1" applyNumberFormat="1" applyFont="1" applyFill="1" applyBorder="1"/>
    <xf numFmtId="10" fontId="0" fillId="0" borderId="10" xfId="1" applyNumberFormat="1" applyFont="1" applyFill="1" applyBorder="1"/>
    <xf numFmtId="10" fontId="0" fillId="3" borderId="5" xfId="1" applyNumberFormat="1" applyFont="1" applyFill="1" applyBorder="1"/>
    <xf numFmtId="10" fontId="0" fillId="0" borderId="0" xfId="0" applyNumberFormat="1"/>
    <xf numFmtId="0" fontId="3" fillId="2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4" xfId="0" applyNumberFormat="1" applyBorder="1"/>
    <xf numFmtId="9" fontId="0" fillId="0" borderId="4" xfId="1" applyFont="1" applyBorder="1"/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3" fontId="0" fillId="0" borderId="12" xfId="0" applyNumberFormat="1" applyBorder="1"/>
    <xf numFmtId="9" fontId="0" fillId="0" borderId="12" xfId="1" applyFont="1" applyBorder="1"/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3" fontId="0" fillId="0" borderId="13" xfId="0" applyNumberFormat="1" applyBorder="1"/>
    <xf numFmtId="9" fontId="0" fillId="0" borderId="13" xfId="1" applyFont="1" applyFill="1" applyBorder="1"/>
    <xf numFmtId="164" fontId="0" fillId="0" borderId="0" xfId="1" applyNumberFormat="1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9D76D-3081-48B0-B017-B47D7BE7A33F}">
  <dimension ref="A1:I124"/>
  <sheetViews>
    <sheetView showGridLines="0" tabSelected="1" workbookViewId="0">
      <selection activeCell="H27" sqref="H27"/>
    </sheetView>
  </sheetViews>
  <sheetFormatPr defaultRowHeight="12.75" x14ac:dyDescent="0.2"/>
  <cols>
    <col min="2" max="2" width="9" bestFit="1" customWidth="1"/>
    <col min="3" max="3" width="20.7109375" bestFit="1" customWidth="1"/>
    <col min="4" max="4" width="17.5703125" bestFit="1" customWidth="1"/>
    <col min="5" max="5" width="14" bestFit="1" customWidth="1"/>
    <col min="6" max="6" width="16.140625" bestFit="1" customWidth="1"/>
    <col min="7" max="7" width="18.28515625" bestFit="1" customWidth="1"/>
    <col min="8" max="8" width="25.5703125" customWidth="1"/>
    <col min="10" max="10" width="37.28515625" bestFit="1" customWidth="1"/>
  </cols>
  <sheetData>
    <row r="1" spans="1:8" x14ac:dyDescent="0.2">
      <c r="A1" s="1" t="s">
        <v>0</v>
      </c>
    </row>
    <row r="3" spans="1:8" ht="39.75" customHeight="1" x14ac:dyDescent="0.2"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5" spans="1:8" x14ac:dyDescent="0.2">
      <c r="B5" s="4">
        <v>2026</v>
      </c>
      <c r="C5" s="5">
        <v>145641</v>
      </c>
      <c r="D5" s="5">
        <v>15387</v>
      </c>
      <c r="E5" s="6">
        <f>IFERROR(D5/C5,"")</f>
        <v>0.10565019465672441</v>
      </c>
      <c r="F5" s="7">
        <v>10744</v>
      </c>
      <c r="G5" s="5">
        <v>12921</v>
      </c>
      <c r="H5" s="8"/>
    </row>
    <row r="6" spans="1:8" x14ac:dyDescent="0.2">
      <c r="B6" s="9" t="s">
        <v>8</v>
      </c>
      <c r="C6" s="10"/>
      <c r="D6" s="10"/>
      <c r="E6" s="11"/>
      <c r="F6" s="12"/>
      <c r="G6" s="10"/>
      <c r="H6" s="13"/>
    </row>
    <row r="7" spans="1:8" x14ac:dyDescent="0.2">
      <c r="B7" s="9" t="s">
        <v>9</v>
      </c>
      <c r="C7" s="10"/>
      <c r="D7" s="10"/>
      <c r="E7" s="11"/>
      <c r="F7" s="12"/>
      <c r="G7" s="10"/>
      <c r="H7" s="13"/>
    </row>
    <row r="8" spans="1:8" x14ac:dyDescent="0.2">
      <c r="B8" s="9" t="s">
        <v>10</v>
      </c>
      <c r="C8" s="10"/>
      <c r="D8" s="10"/>
      <c r="E8" s="11"/>
      <c r="F8" s="12"/>
      <c r="G8" s="10"/>
      <c r="H8" s="13"/>
    </row>
    <row r="9" spans="1:8" x14ac:dyDescent="0.2">
      <c r="B9" s="14" t="s">
        <v>11</v>
      </c>
      <c r="C9" s="15">
        <v>145641</v>
      </c>
      <c r="D9" s="15">
        <v>15387</v>
      </c>
      <c r="E9" s="16">
        <f t="shared" ref="E9:E34" si="0">IFERROR(D9/C9,"")</f>
        <v>0.10565019465672441</v>
      </c>
      <c r="F9" s="17">
        <v>10744</v>
      </c>
      <c r="G9" s="15">
        <v>12921</v>
      </c>
      <c r="H9" s="18">
        <f>G9/C9</f>
        <v>8.8718149422209402E-2</v>
      </c>
    </row>
    <row r="10" spans="1:8" x14ac:dyDescent="0.2">
      <c r="B10" s="4">
        <v>2025</v>
      </c>
      <c r="C10" s="5">
        <v>574176</v>
      </c>
      <c r="D10" s="5">
        <v>21862</v>
      </c>
      <c r="E10" s="6">
        <f t="shared" si="0"/>
        <v>3.807543331661372E-2</v>
      </c>
      <c r="F10" s="7">
        <v>28395</v>
      </c>
      <c r="G10" s="5">
        <v>29342</v>
      </c>
      <c r="H10" s="19">
        <f t="shared" ref="H10:H34" si="1">G10/C10</f>
        <v>5.110279774842557E-2</v>
      </c>
    </row>
    <row r="11" spans="1:8" x14ac:dyDescent="0.2">
      <c r="B11" s="9" t="s">
        <v>8</v>
      </c>
      <c r="C11" s="10">
        <v>138016</v>
      </c>
      <c r="D11" s="10">
        <v>13680</v>
      </c>
      <c r="E11" s="11">
        <f t="shared" si="0"/>
        <v>9.9118942731277526E-2</v>
      </c>
      <c r="F11" s="12">
        <v>8396</v>
      </c>
      <c r="G11" s="10">
        <v>3508</v>
      </c>
      <c r="H11" s="13">
        <f t="shared" si="1"/>
        <v>2.5417342916763275E-2</v>
      </c>
    </row>
    <row r="12" spans="1:8" x14ac:dyDescent="0.2">
      <c r="B12" s="9" t="s">
        <v>9</v>
      </c>
      <c r="C12" s="10">
        <v>145218</v>
      </c>
      <c r="D12" s="10">
        <v>8897</v>
      </c>
      <c r="E12" s="11">
        <f t="shared" si="0"/>
        <v>6.1266509661336746E-2</v>
      </c>
      <c r="F12" s="12">
        <v>5559.0000000000018</v>
      </c>
      <c r="G12" s="10">
        <v>4454</v>
      </c>
      <c r="H12" s="13">
        <f t="shared" si="1"/>
        <v>3.0671128923411697E-2</v>
      </c>
    </row>
    <row r="13" spans="1:8" x14ac:dyDescent="0.2">
      <c r="B13" s="9" t="s">
        <v>10</v>
      </c>
      <c r="C13" s="10">
        <v>143293</v>
      </c>
      <c r="D13" s="10">
        <v>-6097</v>
      </c>
      <c r="E13" s="11">
        <f t="shared" si="0"/>
        <v>-4.2549182444362253E-2</v>
      </c>
      <c r="F13" s="12">
        <v>-5712.0000000000018</v>
      </c>
      <c r="G13" s="10">
        <v>-8873</v>
      </c>
      <c r="H13" s="13">
        <f t="shared" si="1"/>
        <v>-6.1922075746896219E-2</v>
      </c>
    </row>
    <row r="14" spans="1:8" x14ac:dyDescent="0.2">
      <c r="B14" s="14" t="s">
        <v>11</v>
      </c>
      <c r="C14" s="15">
        <v>147649</v>
      </c>
      <c r="D14" s="15">
        <v>5382</v>
      </c>
      <c r="E14" s="16">
        <f t="shared" si="0"/>
        <v>3.6451313588307402E-2</v>
      </c>
      <c r="F14" s="17">
        <v>20152</v>
      </c>
      <c r="G14" s="15">
        <v>30253</v>
      </c>
      <c r="H14" s="18">
        <f t="shared" si="1"/>
        <v>0.20489810293330804</v>
      </c>
    </row>
    <row r="15" spans="1:8" x14ac:dyDescent="0.2">
      <c r="B15" s="4">
        <v>2024</v>
      </c>
      <c r="C15" s="5">
        <v>542486</v>
      </c>
      <c r="D15" s="5">
        <v>54410</v>
      </c>
      <c r="E15" s="6">
        <f t="shared" si="0"/>
        <v>0.10029751919865212</v>
      </c>
      <c r="F15" s="7">
        <v>35442</v>
      </c>
      <c r="G15" s="5">
        <v>43410</v>
      </c>
      <c r="H15" s="19">
        <f t="shared" si="1"/>
        <v>8.0020498224838976E-2</v>
      </c>
    </row>
    <row r="16" spans="1:8" x14ac:dyDescent="0.2">
      <c r="B16" s="9" t="s">
        <v>8</v>
      </c>
      <c r="C16" s="10">
        <v>149200</v>
      </c>
      <c r="D16" s="10">
        <v>56579</v>
      </c>
      <c r="E16" s="11">
        <f t="shared" si="0"/>
        <v>0.37921581769436996</v>
      </c>
      <c r="F16" s="12">
        <v>49534</v>
      </c>
      <c r="G16" s="10">
        <v>65673</v>
      </c>
      <c r="H16" s="13">
        <f t="shared" si="1"/>
        <v>0.44016756032171583</v>
      </c>
    </row>
    <row r="17" spans="2:8" x14ac:dyDescent="0.2">
      <c r="B17" s="9" t="s">
        <v>9</v>
      </c>
      <c r="C17" s="10">
        <v>139482</v>
      </c>
      <c r="D17" s="10">
        <v>1388</v>
      </c>
      <c r="E17" s="11">
        <f t="shared" si="0"/>
        <v>9.9511048020533115E-3</v>
      </c>
      <c r="F17" s="12">
        <v>-26290</v>
      </c>
      <c r="G17" s="10">
        <v>-27213</v>
      </c>
      <c r="H17" s="13">
        <f t="shared" si="1"/>
        <v>-0.19510044306792274</v>
      </c>
    </row>
    <row r="18" spans="2:8" x14ac:dyDescent="0.2">
      <c r="B18" s="9" t="s">
        <v>10</v>
      </c>
      <c r="C18" s="10">
        <v>122877</v>
      </c>
      <c r="D18" s="10">
        <v>680</v>
      </c>
      <c r="E18" s="11">
        <f t="shared" si="0"/>
        <v>5.5339892738266718E-3</v>
      </c>
      <c r="F18" s="12">
        <v>-840</v>
      </c>
      <c r="G18" s="10">
        <v>-4102</v>
      </c>
      <c r="H18" s="13">
        <f t="shared" si="1"/>
        <v>-3.3382976472407365E-2</v>
      </c>
    </row>
    <row r="19" spans="2:8" x14ac:dyDescent="0.2">
      <c r="B19" s="14" t="s">
        <v>11</v>
      </c>
      <c r="C19" s="15">
        <v>130927</v>
      </c>
      <c r="D19" s="15">
        <v>-4237</v>
      </c>
      <c r="E19" s="16">
        <f t="shared" si="0"/>
        <v>-3.2361544983082177E-2</v>
      </c>
      <c r="F19" s="17">
        <v>13038</v>
      </c>
      <c r="G19" s="15">
        <v>9052</v>
      </c>
      <c r="H19" s="18">
        <f t="shared" si="1"/>
        <v>6.9137763792036788E-2</v>
      </c>
    </row>
    <row r="20" spans="2:8" x14ac:dyDescent="0.2">
      <c r="B20" s="4">
        <v>2023</v>
      </c>
      <c r="C20" s="5">
        <v>469064</v>
      </c>
      <c r="D20" s="5">
        <v>-64996</v>
      </c>
      <c r="E20" s="6">
        <f t="shared" si="0"/>
        <v>-0.1385653130489656</v>
      </c>
      <c r="F20" s="7">
        <v>-3792</v>
      </c>
      <c r="G20" s="5">
        <v>-22836</v>
      </c>
      <c r="H20" s="19">
        <f t="shared" si="1"/>
        <v>-4.868418808520799E-2</v>
      </c>
    </row>
    <row r="21" spans="2:8" x14ac:dyDescent="0.2">
      <c r="B21" s="9" t="s">
        <v>8</v>
      </c>
      <c r="C21" s="10">
        <v>116748</v>
      </c>
      <c r="D21" s="10">
        <v>-20819</v>
      </c>
      <c r="E21" s="11">
        <f t="shared" si="0"/>
        <v>-0.17832425394867579</v>
      </c>
      <c r="F21" s="12">
        <v>11569</v>
      </c>
      <c r="G21" s="10">
        <v>6696</v>
      </c>
      <c r="H21" s="13">
        <f t="shared" si="1"/>
        <v>5.7354301572617949E-2</v>
      </c>
    </row>
    <row r="22" spans="2:8" x14ac:dyDescent="0.2">
      <c r="B22" s="9" t="s">
        <v>9</v>
      </c>
      <c r="C22" s="10">
        <v>118065</v>
      </c>
      <c r="D22" s="10">
        <v>-1422</v>
      </c>
      <c r="E22" s="11">
        <f t="shared" si="0"/>
        <v>-1.2044212933553551E-2</v>
      </c>
      <c r="F22" s="12">
        <v>-19607</v>
      </c>
      <c r="G22" s="10">
        <v>-20092</v>
      </c>
      <c r="H22" s="13">
        <f t="shared" si="1"/>
        <v>-0.17017744462795917</v>
      </c>
    </row>
    <row r="23" spans="2:8" x14ac:dyDescent="0.2">
      <c r="B23" s="9" t="s">
        <v>10</v>
      </c>
      <c r="C23" s="10">
        <v>121487</v>
      </c>
      <c r="D23" s="10">
        <v>-17640</v>
      </c>
      <c r="E23" s="11">
        <f t="shared" si="0"/>
        <v>-0.14520072106480528</v>
      </c>
      <c r="F23" s="12">
        <v>22688</v>
      </c>
      <c r="G23" s="10">
        <v>8529</v>
      </c>
      <c r="H23" s="13">
        <f t="shared" si="1"/>
        <v>7.0205042514836974E-2</v>
      </c>
    </row>
    <row r="24" spans="2:8" x14ac:dyDescent="0.2">
      <c r="B24" s="14" t="s">
        <v>11</v>
      </c>
      <c r="C24" s="15">
        <v>112764</v>
      </c>
      <c r="D24" s="15">
        <v>-25115</v>
      </c>
      <c r="E24" s="16">
        <f t="shared" si="0"/>
        <v>-0.22272179064240361</v>
      </c>
      <c r="F24" s="17">
        <v>-18442</v>
      </c>
      <c r="G24" s="15">
        <v>-17969</v>
      </c>
      <c r="H24" s="18">
        <f t="shared" si="1"/>
        <v>-0.1593505019332411</v>
      </c>
    </row>
    <row r="25" spans="2:8" x14ac:dyDescent="0.2">
      <c r="B25" s="4">
        <v>2022</v>
      </c>
      <c r="C25" s="5">
        <v>542512</v>
      </c>
      <c r="D25" s="5">
        <v>-155544</v>
      </c>
      <c r="E25" s="6">
        <f t="shared" si="0"/>
        <v>-0.28671070870321763</v>
      </c>
      <c r="F25" s="7">
        <v>-186215</v>
      </c>
      <c r="G25" s="5">
        <v>-190786</v>
      </c>
      <c r="H25" s="19">
        <f t="shared" si="1"/>
        <v>-0.35167148376441443</v>
      </c>
    </row>
    <row r="26" spans="2:8" x14ac:dyDescent="0.2">
      <c r="B26" s="9" t="s">
        <v>8</v>
      </c>
      <c r="C26" s="10">
        <v>117508</v>
      </c>
      <c r="D26" s="10">
        <v>-165872</v>
      </c>
      <c r="E26" s="11">
        <f t="shared" si="0"/>
        <v>-1.411580488136978</v>
      </c>
      <c r="F26" s="12">
        <v>-211219</v>
      </c>
      <c r="G26" s="10">
        <v>-206789</v>
      </c>
      <c r="H26" s="13">
        <f t="shared" si="1"/>
        <v>-1.7597865677230486</v>
      </c>
    </row>
    <row r="27" spans="2:8" x14ac:dyDescent="0.2">
      <c r="B27" s="9" t="s">
        <v>9</v>
      </c>
      <c r="C27" s="10">
        <v>138928</v>
      </c>
      <c r="D27" s="10">
        <v>8012</v>
      </c>
      <c r="E27" s="11">
        <f t="shared" si="0"/>
        <v>5.7670160082920648E-2</v>
      </c>
      <c r="F27" s="12">
        <v>21655</v>
      </c>
      <c r="G27" s="10">
        <v>18202</v>
      </c>
      <c r="H27" s="13">
        <f t="shared" si="1"/>
        <v>0.13101750547045951</v>
      </c>
    </row>
    <row r="28" spans="2:8" x14ac:dyDescent="0.2">
      <c r="B28" s="9" t="s">
        <v>10</v>
      </c>
      <c r="C28" s="10">
        <v>149227</v>
      </c>
      <c r="D28" s="10">
        <v>-14329</v>
      </c>
      <c r="E28" s="11">
        <f t="shared" si="0"/>
        <v>-9.6021497450193324E-2</v>
      </c>
      <c r="F28" s="12">
        <v>-10621</v>
      </c>
      <c r="G28" s="10">
        <v>-9832</v>
      </c>
      <c r="H28" s="13">
        <f t="shared" si="1"/>
        <v>-6.5886200218459132E-2</v>
      </c>
    </row>
    <row r="29" spans="2:8" x14ac:dyDescent="0.2">
      <c r="B29" s="14" t="s">
        <v>11</v>
      </c>
      <c r="C29" s="15">
        <v>136849</v>
      </c>
      <c r="D29" s="15">
        <v>16645</v>
      </c>
      <c r="E29" s="16">
        <f t="shared" si="0"/>
        <v>0.12163041016010347</v>
      </c>
      <c r="F29" s="17">
        <v>13970</v>
      </c>
      <c r="G29" s="15">
        <v>7633</v>
      </c>
      <c r="H29" s="18">
        <f t="shared" si="1"/>
        <v>5.5776805091743452E-2</v>
      </c>
    </row>
    <row r="30" spans="2:8" x14ac:dyDescent="0.2">
      <c r="B30" s="4">
        <v>2021</v>
      </c>
      <c r="C30" s="5">
        <v>1727349</v>
      </c>
      <c r="D30" s="5">
        <v>482739</v>
      </c>
      <c r="E30" s="6">
        <f t="shared" si="0"/>
        <v>0.27946813295981299</v>
      </c>
      <c r="F30" s="7">
        <v>477225</v>
      </c>
      <c r="G30" s="5">
        <v>444852</v>
      </c>
      <c r="H30" s="19">
        <f t="shared" si="1"/>
        <v>0.25753452255450404</v>
      </c>
    </row>
    <row r="31" spans="2:8" x14ac:dyDescent="0.2">
      <c r="B31" s="9" t="s">
        <v>8</v>
      </c>
      <c r="C31" s="10">
        <v>278333</v>
      </c>
      <c r="D31" s="10">
        <v>4663</v>
      </c>
      <c r="E31" s="11">
        <f t="shared" si="0"/>
        <v>1.6753313477022129E-2</v>
      </c>
      <c r="F31" s="12">
        <v>4449</v>
      </c>
      <c r="G31" s="10">
        <v>4943</v>
      </c>
      <c r="H31" s="13">
        <f t="shared" si="1"/>
        <v>1.7759302705751743E-2</v>
      </c>
    </row>
    <row r="32" spans="2:8" x14ac:dyDescent="0.2">
      <c r="B32" s="9" t="s">
        <v>9</v>
      </c>
      <c r="C32" s="10">
        <v>361712</v>
      </c>
      <c r="D32" s="10">
        <v>57997</v>
      </c>
      <c r="E32" s="11">
        <f t="shared" si="0"/>
        <v>0.16034027071261114</v>
      </c>
      <c r="F32" s="12">
        <v>53775</v>
      </c>
      <c r="G32" s="10">
        <v>39518.831463418494</v>
      </c>
      <c r="H32" s="13">
        <f t="shared" si="1"/>
        <v>0.10925496379279231</v>
      </c>
    </row>
    <row r="33" spans="1:9" x14ac:dyDescent="0.2">
      <c r="B33" s="9" t="s">
        <v>10</v>
      </c>
      <c r="C33" s="10">
        <v>535660</v>
      </c>
      <c r="D33" s="10">
        <v>118440</v>
      </c>
      <c r="E33" s="11">
        <f t="shared" si="0"/>
        <v>0.22111040585445993</v>
      </c>
      <c r="F33" s="12">
        <v>120214</v>
      </c>
      <c r="G33" s="10">
        <v>113768.16853658151</v>
      </c>
      <c r="H33" s="13">
        <f t="shared" si="1"/>
        <v>0.2123887699969785</v>
      </c>
    </row>
    <row r="34" spans="1:9" x14ac:dyDescent="0.2">
      <c r="B34" s="14" t="s">
        <v>11</v>
      </c>
      <c r="C34" s="15">
        <v>551644</v>
      </c>
      <c r="D34" s="15">
        <v>301639</v>
      </c>
      <c r="E34" s="16">
        <f t="shared" si="0"/>
        <v>0.54680011021600883</v>
      </c>
      <c r="F34" s="17">
        <v>298787</v>
      </c>
      <c r="G34" s="15">
        <v>286622</v>
      </c>
      <c r="H34" s="18">
        <f t="shared" si="1"/>
        <v>0.51957784368179483</v>
      </c>
    </row>
    <row r="35" spans="1:9" x14ac:dyDescent="0.2">
      <c r="C35" s="20"/>
    </row>
    <row r="37" spans="1:9" x14ac:dyDescent="0.2">
      <c r="C37" s="10"/>
    </row>
    <row r="38" spans="1:9" x14ac:dyDescent="0.2">
      <c r="C38" s="10"/>
    </row>
    <row r="39" spans="1:9" ht="38.25" x14ac:dyDescent="0.2">
      <c r="B39" s="3" t="s">
        <v>12</v>
      </c>
      <c r="C39" s="3" t="s">
        <v>13</v>
      </c>
      <c r="D39" s="3" t="s">
        <v>14</v>
      </c>
      <c r="E39" s="3" t="s">
        <v>15</v>
      </c>
      <c r="F39" s="3" t="s">
        <v>16</v>
      </c>
      <c r="G39" s="3" t="s">
        <v>17</v>
      </c>
      <c r="H39" s="3" t="s">
        <v>18</v>
      </c>
    </row>
    <row r="40" spans="1:9" x14ac:dyDescent="0.2">
      <c r="B40" s="21"/>
      <c r="C40" s="21"/>
      <c r="D40" s="21"/>
      <c r="E40" s="21"/>
      <c r="F40" s="21"/>
      <c r="G40" s="21"/>
      <c r="H40" s="21"/>
    </row>
    <row r="41" spans="1:9" x14ac:dyDescent="0.2">
      <c r="A41" s="22">
        <v>2026</v>
      </c>
      <c r="B41" s="23" t="s">
        <v>19</v>
      </c>
      <c r="C41" s="24"/>
      <c r="D41" s="24"/>
      <c r="E41" s="24"/>
      <c r="F41" s="24"/>
      <c r="G41" s="24"/>
      <c r="H41" s="25"/>
    </row>
    <row r="42" spans="1:9" x14ac:dyDescent="0.2">
      <c r="A42" s="26"/>
      <c r="B42" s="27" t="s">
        <v>20</v>
      </c>
      <c r="C42" s="28"/>
      <c r="D42" s="28"/>
      <c r="E42" s="28"/>
      <c r="F42" s="28"/>
      <c r="G42" s="28"/>
      <c r="H42" s="29"/>
    </row>
    <row r="43" spans="1:9" x14ac:dyDescent="0.2">
      <c r="A43" s="26"/>
      <c r="B43" s="27" t="s">
        <v>21</v>
      </c>
      <c r="C43" s="28"/>
      <c r="D43" s="28"/>
      <c r="E43" s="28"/>
      <c r="F43" s="28"/>
      <c r="G43" s="28"/>
      <c r="H43" s="29"/>
    </row>
    <row r="44" spans="1:9" x14ac:dyDescent="0.2">
      <c r="A44" s="30"/>
      <c r="B44" s="31" t="s">
        <v>22</v>
      </c>
      <c r="C44" s="32">
        <v>542287</v>
      </c>
      <c r="D44" s="32">
        <v>499805</v>
      </c>
      <c r="E44" s="32">
        <v>914723</v>
      </c>
      <c r="F44" s="32">
        <v>29376.842309999993</v>
      </c>
      <c r="G44" s="32">
        <v>97992</v>
      </c>
      <c r="H44" s="33">
        <f>G9/SUM(C44+D44)</f>
        <v>1.2399097200631039E-2</v>
      </c>
      <c r="I44" s="10"/>
    </row>
    <row r="45" spans="1:9" x14ac:dyDescent="0.2">
      <c r="A45" s="22">
        <v>2025</v>
      </c>
      <c r="B45" s="23" t="s">
        <v>19</v>
      </c>
      <c r="C45" s="24">
        <v>535472</v>
      </c>
      <c r="D45" s="24">
        <v>493840</v>
      </c>
      <c r="E45" s="24">
        <v>901190</v>
      </c>
      <c r="F45" s="24">
        <v>32894</v>
      </c>
      <c r="G45" s="24">
        <v>95228</v>
      </c>
      <c r="H45" s="25">
        <f>G11/(C45+D45)</f>
        <v>3.4081017223154884E-3</v>
      </c>
      <c r="I45" s="10"/>
    </row>
    <row r="46" spans="1:9" x14ac:dyDescent="0.2">
      <c r="A46" s="26"/>
      <c r="B46" s="27" t="s">
        <v>20</v>
      </c>
      <c r="C46" s="28">
        <v>449202</v>
      </c>
      <c r="D46" s="28">
        <v>554632</v>
      </c>
      <c r="E46" s="28">
        <v>890053</v>
      </c>
      <c r="F46" s="28">
        <v>34016.18590000004</v>
      </c>
      <c r="G46" s="28">
        <v>79765</v>
      </c>
      <c r="H46" s="29">
        <f t="shared" ref="H46:H48" si="2">G12/(C46+D46)</f>
        <v>4.4369885857621881E-3</v>
      </c>
      <c r="I46" s="10"/>
    </row>
    <row r="47" spans="1:9" x14ac:dyDescent="0.2">
      <c r="A47" s="26"/>
      <c r="B47" s="27" t="s">
        <v>21</v>
      </c>
      <c r="C47" s="28">
        <v>403342.64355400001</v>
      </c>
      <c r="D47" s="28">
        <v>598396.35644600005</v>
      </c>
      <c r="E47" s="28">
        <v>891357</v>
      </c>
      <c r="F47" s="28">
        <v>35981.729190000056</v>
      </c>
      <c r="G47" s="28">
        <v>74400</v>
      </c>
      <c r="H47" s="29">
        <f t="shared" si="2"/>
        <v>-8.857596639444007E-3</v>
      </c>
      <c r="I47" s="10"/>
    </row>
    <row r="48" spans="1:9" x14ac:dyDescent="0.2">
      <c r="A48" s="30"/>
      <c r="B48" s="31" t="s">
        <v>22</v>
      </c>
      <c r="C48" s="32">
        <v>397249</v>
      </c>
      <c r="D48" s="32">
        <v>612598</v>
      </c>
      <c r="E48" s="32">
        <v>910413</v>
      </c>
      <c r="F48" s="32">
        <v>12620</v>
      </c>
      <c r="G48" s="32">
        <v>86814</v>
      </c>
      <c r="H48" s="33">
        <f t="shared" si="2"/>
        <v>2.9958003539149989E-2</v>
      </c>
      <c r="I48" s="10"/>
    </row>
    <row r="49" spans="1:9" x14ac:dyDescent="0.2">
      <c r="A49" s="22">
        <v>2024</v>
      </c>
      <c r="B49" s="23" t="s">
        <v>19</v>
      </c>
      <c r="C49" s="24">
        <v>409906</v>
      </c>
      <c r="D49" s="24">
        <v>626129</v>
      </c>
      <c r="E49" s="24">
        <v>917755</v>
      </c>
      <c r="F49" s="24">
        <v>21408</v>
      </c>
      <c r="G49" s="24">
        <v>96872</v>
      </c>
      <c r="H49" s="25">
        <f>G16/(C49+D49)</f>
        <v>6.3388785127915556E-2</v>
      </c>
      <c r="I49" s="10"/>
    </row>
    <row r="50" spans="1:9" x14ac:dyDescent="0.2">
      <c r="A50" s="26"/>
      <c r="B50" s="27" t="s">
        <v>20</v>
      </c>
      <c r="C50" s="28">
        <v>395765</v>
      </c>
      <c r="D50" s="28">
        <v>586598</v>
      </c>
      <c r="E50" s="28">
        <v>856231</v>
      </c>
      <c r="F50" s="28">
        <v>31468</v>
      </c>
      <c r="G50" s="28">
        <v>94664</v>
      </c>
      <c r="H50" s="29">
        <f t="shared" ref="H50:H52" si="3">G17/(C50+D50)</f>
        <v>-2.7701572636591565E-2</v>
      </c>
      <c r="I50" s="10"/>
    </row>
    <row r="51" spans="1:9" x14ac:dyDescent="0.2">
      <c r="A51" s="26"/>
      <c r="B51" s="27" t="s">
        <v>21</v>
      </c>
      <c r="C51" s="28">
        <v>370925</v>
      </c>
      <c r="D51" s="28">
        <v>585288</v>
      </c>
      <c r="E51" s="28">
        <v>840586</v>
      </c>
      <c r="F51" s="28">
        <v>31416.581372862012</v>
      </c>
      <c r="G51" s="28">
        <v>84210</v>
      </c>
      <c r="H51" s="29">
        <f t="shared" si="3"/>
        <v>-4.2898391885489951E-3</v>
      </c>
      <c r="I51" s="10"/>
    </row>
    <row r="52" spans="1:9" x14ac:dyDescent="0.2">
      <c r="A52" s="30"/>
      <c r="B52" s="31" t="s">
        <v>22</v>
      </c>
      <c r="C52" s="32">
        <v>367240</v>
      </c>
      <c r="D52" s="32">
        <v>569559.99999999988</v>
      </c>
      <c r="E52" s="32">
        <v>841719</v>
      </c>
      <c r="F52" s="32">
        <v>29148</v>
      </c>
      <c r="G52" s="32">
        <v>65934</v>
      </c>
      <c r="H52" s="33">
        <f t="shared" si="3"/>
        <v>9.6626814688300609E-3</v>
      </c>
      <c r="I52" s="10"/>
    </row>
    <row r="53" spans="1:9" x14ac:dyDescent="0.2">
      <c r="A53" s="22">
        <v>2023</v>
      </c>
      <c r="B53" s="23" t="s">
        <v>19</v>
      </c>
      <c r="C53" s="24">
        <v>379990</v>
      </c>
      <c r="D53" s="24">
        <v>585236</v>
      </c>
      <c r="E53" s="24">
        <v>859707.54864413582</v>
      </c>
      <c r="F53" s="24">
        <v>27044</v>
      </c>
      <c r="G53" s="24">
        <v>78474</v>
      </c>
      <c r="H53" s="25">
        <f>G21/(C53+D53)</f>
        <v>6.937235424657023E-3</v>
      </c>
      <c r="I53" s="10"/>
    </row>
    <row r="54" spans="1:9" x14ac:dyDescent="0.2">
      <c r="A54" s="26"/>
      <c r="B54" s="27" t="s">
        <v>20</v>
      </c>
      <c r="C54" s="28">
        <v>404767</v>
      </c>
      <c r="D54" s="28">
        <v>600275</v>
      </c>
      <c r="E54" s="28">
        <v>899704</v>
      </c>
      <c r="F54" s="28">
        <v>24903</v>
      </c>
      <c r="G54" s="28">
        <v>80435</v>
      </c>
      <c r="H54" s="29">
        <f t="shared" ref="H54:H56" si="4">G22/(C54+D54)</f>
        <v>-1.9991204347679002E-2</v>
      </c>
      <c r="I54" s="10"/>
    </row>
    <row r="55" spans="1:9" x14ac:dyDescent="0.2">
      <c r="A55" s="26"/>
      <c r="B55" s="27" t="s">
        <v>21</v>
      </c>
      <c r="C55" s="28">
        <v>380623</v>
      </c>
      <c r="D55" s="28">
        <v>624219</v>
      </c>
      <c r="E55" s="28">
        <v>888611</v>
      </c>
      <c r="F55" s="28">
        <v>28869</v>
      </c>
      <c r="G55" s="28">
        <v>87362</v>
      </c>
      <c r="H55" s="29">
        <f t="shared" si="4"/>
        <v>8.4879015805469915E-3</v>
      </c>
      <c r="I55" s="10"/>
    </row>
    <row r="56" spans="1:9" x14ac:dyDescent="0.2">
      <c r="A56" s="30"/>
      <c r="B56" s="31" t="s">
        <v>22</v>
      </c>
      <c r="C56" s="32">
        <v>393322</v>
      </c>
      <c r="D56" s="32">
        <v>643588</v>
      </c>
      <c r="E56" s="32">
        <v>970630</v>
      </c>
      <c r="F56" s="32">
        <v>22771</v>
      </c>
      <c r="G56" s="32">
        <v>43509</v>
      </c>
      <c r="H56" s="33">
        <f t="shared" si="4"/>
        <v>-1.7329372848173902E-2</v>
      </c>
      <c r="I56" s="10"/>
    </row>
    <row r="57" spans="1:9" x14ac:dyDescent="0.2">
      <c r="A57" s="22">
        <v>2022</v>
      </c>
      <c r="B57" s="23" t="s">
        <v>19</v>
      </c>
      <c r="C57" s="24">
        <v>385512</v>
      </c>
      <c r="D57" s="24">
        <v>697556</v>
      </c>
      <c r="E57" s="24">
        <v>1009223</v>
      </c>
      <c r="F57" s="24">
        <v>13887</v>
      </c>
      <c r="G57" s="24">
        <v>59958</v>
      </c>
      <c r="H57" s="25">
        <f>G26/(C57+D57)</f>
        <v>-0.19092891674391635</v>
      </c>
      <c r="I57" s="10"/>
    </row>
    <row r="58" spans="1:9" x14ac:dyDescent="0.2">
      <c r="A58" s="26"/>
      <c r="B58" s="27" t="s">
        <v>20</v>
      </c>
      <c r="C58" s="28">
        <v>493726</v>
      </c>
      <c r="D58" s="28">
        <v>779051</v>
      </c>
      <c r="E58" s="28">
        <v>1203377</v>
      </c>
      <c r="F58" s="28">
        <v>11607</v>
      </c>
      <c r="G58" s="28">
        <v>57793</v>
      </c>
      <c r="H58" s="29">
        <f t="shared" ref="H58:H60" si="5">G27/(C58+D58)</f>
        <v>1.4301012667576489E-2</v>
      </c>
      <c r="I58" s="10"/>
    </row>
    <row r="59" spans="1:9" x14ac:dyDescent="0.2">
      <c r="A59" s="26"/>
      <c r="B59" s="27" t="s">
        <v>21</v>
      </c>
      <c r="C59" s="28">
        <v>473974</v>
      </c>
      <c r="D59" s="28">
        <v>802479</v>
      </c>
      <c r="E59" s="28">
        <v>1173006</v>
      </c>
      <c r="F59" s="28">
        <v>10556</v>
      </c>
      <c r="G59" s="28">
        <v>92891</v>
      </c>
      <c r="H59" s="29">
        <f t="shared" si="5"/>
        <v>-7.7025946117875079E-3</v>
      </c>
      <c r="I59" s="10"/>
    </row>
    <row r="60" spans="1:9" x14ac:dyDescent="0.2">
      <c r="A60" s="30"/>
      <c r="B60" s="31" t="s">
        <v>22</v>
      </c>
      <c r="C60" s="32">
        <v>398627</v>
      </c>
      <c r="D60" s="32">
        <v>912929</v>
      </c>
      <c r="E60" s="32">
        <v>1168926</v>
      </c>
      <c r="F60" s="32">
        <v>10591</v>
      </c>
      <c r="G60" s="32">
        <v>132039</v>
      </c>
      <c r="H60" s="33">
        <f t="shared" si="5"/>
        <v>5.8198048729905544E-3</v>
      </c>
      <c r="I60" s="10"/>
    </row>
    <row r="61" spans="1:9" x14ac:dyDescent="0.2">
      <c r="A61" s="22">
        <v>2021</v>
      </c>
      <c r="B61" s="23" t="s">
        <v>19</v>
      </c>
      <c r="C61" s="24">
        <v>374352</v>
      </c>
      <c r="D61" s="24">
        <v>914171</v>
      </c>
      <c r="E61" s="24">
        <v>1145207</v>
      </c>
      <c r="F61" s="24">
        <v>10262</v>
      </c>
      <c r="G61" s="24">
        <v>133054</v>
      </c>
      <c r="H61" s="25">
        <f>G31/(C61+D61)</f>
        <v>3.8361752176717064E-3</v>
      </c>
      <c r="I61" s="10"/>
    </row>
    <row r="62" spans="1:9" x14ac:dyDescent="0.2">
      <c r="A62" s="26"/>
      <c r="B62" s="27" t="s">
        <v>20</v>
      </c>
      <c r="C62" s="28">
        <v>324031</v>
      </c>
      <c r="D62" s="28">
        <v>981932</v>
      </c>
      <c r="E62" s="28">
        <v>1131710</v>
      </c>
      <c r="F62" s="28">
        <v>9196</v>
      </c>
      <c r="G62" s="28">
        <v>165057</v>
      </c>
      <c r="H62" s="29">
        <f t="shared" ref="H62:H64" si="6">G32/(C62+D62)</f>
        <v>3.0260299459799776E-2</v>
      </c>
      <c r="I62" s="10"/>
    </row>
    <row r="63" spans="1:9" x14ac:dyDescent="0.2">
      <c r="A63" s="26"/>
      <c r="B63" s="27" t="s">
        <v>21</v>
      </c>
      <c r="C63" s="28">
        <v>261285</v>
      </c>
      <c r="D63" s="28">
        <v>1432364</v>
      </c>
      <c r="E63" s="28">
        <v>1399323</v>
      </c>
      <c r="F63" s="28">
        <v>9104</v>
      </c>
      <c r="G63" s="28">
        <v>285222</v>
      </c>
      <c r="H63" s="29">
        <f t="shared" si="6"/>
        <v>6.7173404014988641E-2</v>
      </c>
      <c r="I63" s="10"/>
    </row>
    <row r="64" spans="1:9" x14ac:dyDescent="0.2">
      <c r="A64" s="30"/>
      <c r="B64" s="31" t="s">
        <v>22</v>
      </c>
      <c r="C64" s="32">
        <v>230019</v>
      </c>
      <c r="D64" s="32">
        <v>1420932</v>
      </c>
      <c r="E64" s="32">
        <v>1314758</v>
      </c>
      <c r="F64" s="32">
        <v>6469</v>
      </c>
      <c r="G64" s="32">
        <v>329724</v>
      </c>
      <c r="H64" s="33">
        <f t="shared" si="6"/>
        <v>0.17361024040083564</v>
      </c>
      <c r="I64" s="10"/>
    </row>
    <row r="65" spans="2:3" x14ac:dyDescent="0.2">
      <c r="C65" s="10"/>
    </row>
    <row r="66" spans="2:3" x14ac:dyDescent="0.2">
      <c r="C66" s="10"/>
    </row>
    <row r="67" spans="2:3" x14ac:dyDescent="0.2">
      <c r="C67" s="10"/>
    </row>
    <row r="68" spans="2:3" x14ac:dyDescent="0.2">
      <c r="C68" s="10"/>
    </row>
    <row r="69" spans="2:3" x14ac:dyDescent="0.2">
      <c r="C69" s="10"/>
    </row>
    <row r="70" spans="2:3" x14ac:dyDescent="0.2">
      <c r="C70" s="10"/>
    </row>
    <row r="71" spans="2:3" x14ac:dyDescent="0.2">
      <c r="B71" s="10"/>
      <c r="C71" s="10"/>
    </row>
    <row r="72" spans="2:3" x14ac:dyDescent="0.2">
      <c r="B72" s="10"/>
      <c r="C72" s="10"/>
    </row>
    <row r="73" spans="2:3" x14ac:dyDescent="0.2">
      <c r="B73" s="10"/>
      <c r="C73" s="10"/>
    </row>
    <row r="74" spans="2:3" x14ac:dyDescent="0.2">
      <c r="B74" s="10"/>
      <c r="C74" s="10"/>
    </row>
    <row r="75" spans="2:3" x14ac:dyDescent="0.2">
      <c r="B75" s="10"/>
      <c r="C75" s="10"/>
    </row>
    <row r="76" spans="2:3" x14ac:dyDescent="0.2">
      <c r="C76" s="10"/>
    </row>
    <row r="77" spans="2:3" x14ac:dyDescent="0.2">
      <c r="C77" s="10"/>
    </row>
    <row r="78" spans="2:3" x14ac:dyDescent="0.2">
      <c r="C78" s="10"/>
    </row>
    <row r="79" spans="2:3" x14ac:dyDescent="0.2">
      <c r="B79" s="10"/>
      <c r="C79" s="20"/>
    </row>
    <row r="80" spans="2:3" x14ac:dyDescent="0.2">
      <c r="B80" s="10"/>
    </row>
    <row r="81" spans="1:8" x14ac:dyDescent="0.2">
      <c r="B81" s="10"/>
      <c r="C81" s="20"/>
    </row>
    <row r="82" spans="1:8" x14ac:dyDescent="0.2">
      <c r="A82" t="s">
        <v>23</v>
      </c>
      <c r="B82" s="10"/>
    </row>
    <row r="83" spans="1:8" x14ac:dyDescent="0.2">
      <c r="A83">
        <v>2019</v>
      </c>
      <c r="B83" s="10"/>
    </row>
    <row r="84" spans="1:8" x14ac:dyDescent="0.2">
      <c r="A84">
        <v>2020</v>
      </c>
    </row>
    <row r="85" spans="1:8" x14ac:dyDescent="0.2">
      <c r="C85" s="20"/>
    </row>
    <row r="86" spans="1:8" x14ac:dyDescent="0.2">
      <c r="C86" s="10"/>
    </row>
    <row r="88" spans="1:8" x14ac:dyDescent="0.2">
      <c r="B88" s="10" t="e">
        <v>#REF!</v>
      </c>
      <c r="C88" s="10" t="e">
        <v>#REF!</v>
      </c>
      <c r="D88" s="34" t="e">
        <f t="shared" ref="D88:D89" si="7">C88/B88</f>
        <v>#REF!</v>
      </c>
      <c r="E88" s="10" t="e">
        <v>#REF!</v>
      </c>
      <c r="F88" s="10"/>
      <c r="G88" s="34" t="e">
        <f t="shared" ref="G88:G89" si="8">E88/B88</f>
        <v>#REF!</v>
      </c>
      <c r="H88" s="10"/>
    </row>
    <row r="89" spans="1:8" x14ac:dyDescent="0.2">
      <c r="B89" s="10" t="e">
        <v>#REF!</v>
      </c>
      <c r="C89" s="10" t="e">
        <v>#REF!</v>
      </c>
      <c r="D89" s="34" t="e">
        <f t="shared" si="7"/>
        <v>#REF!</v>
      </c>
      <c r="E89" s="10" t="e">
        <v>#REF!</v>
      </c>
      <c r="F89" s="10"/>
      <c r="G89" s="34" t="e">
        <f t="shared" si="8"/>
        <v>#REF!</v>
      </c>
      <c r="H89" s="10"/>
    </row>
    <row r="90" spans="1:8" x14ac:dyDescent="0.2">
      <c r="B90" s="10"/>
      <c r="C90" s="10"/>
    </row>
    <row r="91" spans="1:8" x14ac:dyDescent="0.2">
      <c r="B91" s="10"/>
      <c r="C91" s="20"/>
    </row>
    <row r="92" spans="1:8" x14ac:dyDescent="0.2">
      <c r="C92" s="10"/>
    </row>
    <row r="93" spans="1:8" x14ac:dyDescent="0.2">
      <c r="C93" s="20"/>
    </row>
    <row r="96" spans="1:8" x14ac:dyDescent="0.2">
      <c r="B96" s="10"/>
    </row>
    <row r="97" spans="2:2" x14ac:dyDescent="0.2">
      <c r="B97" s="10"/>
    </row>
    <row r="98" spans="2:2" x14ac:dyDescent="0.2">
      <c r="B98" s="10"/>
    </row>
    <row r="99" spans="2:2" x14ac:dyDescent="0.2">
      <c r="B99" s="10"/>
    </row>
    <row r="100" spans="2:2" x14ac:dyDescent="0.2">
      <c r="B100" s="10"/>
    </row>
    <row r="104" spans="2:2" x14ac:dyDescent="0.2">
      <c r="B104" s="10"/>
    </row>
    <row r="105" spans="2:2" x14ac:dyDescent="0.2">
      <c r="B105" s="10"/>
    </row>
    <row r="106" spans="2:2" x14ac:dyDescent="0.2">
      <c r="B106" s="10"/>
    </row>
    <row r="107" spans="2:2" x14ac:dyDescent="0.2">
      <c r="B107" s="10"/>
    </row>
    <row r="108" spans="2:2" x14ac:dyDescent="0.2">
      <c r="B108" s="10"/>
    </row>
    <row r="112" spans="2:2" x14ac:dyDescent="0.2">
      <c r="B112" s="10"/>
    </row>
    <row r="113" spans="2:2" x14ac:dyDescent="0.2">
      <c r="B113" s="10"/>
    </row>
    <row r="114" spans="2:2" x14ac:dyDescent="0.2">
      <c r="B114" s="10"/>
    </row>
    <row r="115" spans="2:2" x14ac:dyDescent="0.2">
      <c r="B115" s="10"/>
    </row>
    <row r="116" spans="2:2" x14ac:dyDescent="0.2">
      <c r="B116" s="10"/>
    </row>
    <row r="120" spans="2:2" x14ac:dyDescent="0.2">
      <c r="B120" s="10"/>
    </row>
    <row r="121" spans="2:2" x14ac:dyDescent="0.2">
      <c r="B121" s="10"/>
    </row>
    <row r="122" spans="2:2" x14ac:dyDescent="0.2">
      <c r="B122" s="10"/>
    </row>
    <row r="123" spans="2:2" x14ac:dyDescent="0.2">
      <c r="B123" s="10"/>
    </row>
    <row r="124" spans="2:2" x14ac:dyDescent="0.2">
      <c r="B124" s="10"/>
    </row>
  </sheetData>
  <mergeCells count="6">
    <mergeCell ref="A41:A44"/>
    <mergeCell ref="A45:A48"/>
    <mergeCell ref="A49:A52"/>
    <mergeCell ref="A53:A56"/>
    <mergeCell ref="A57:A60"/>
    <mergeCell ref="A61:A6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Podstawowe dane finansowe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Drewnicka</dc:creator>
  <cp:lastModifiedBy>Małgorzata Drewnicka</cp:lastModifiedBy>
  <dcterms:created xsi:type="dcterms:W3CDTF">2026-08-28T09:44:36Z</dcterms:created>
  <dcterms:modified xsi:type="dcterms:W3CDTF">2026-08-28T09:47:20Z</dcterms:modified>
</cp:coreProperties>
</file>